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2205" windowWidth="11370" windowHeight="6630" activeTab="0"/>
  </bookViews>
  <sheets>
    <sheet name="Звед б-т" sheetId="1" r:id="rId1"/>
  </sheets>
  <definedNames>
    <definedName name="_xlnm.Print_Area" localSheetId="0">'Звед б-т'!$B$1:$F$43</definedName>
  </definedNames>
  <calcPr fullCalcOnLoad="1"/>
</workbook>
</file>

<file path=xl/sharedStrings.xml><?xml version="1.0" encoding="utf-8"?>
<sst xmlns="http://schemas.openxmlformats.org/spreadsheetml/2006/main" count="42" uniqueCount="41">
  <si>
    <t xml:space="preserve"> </t>
  </si>
  <si>
    <t>ФІНАНСОВЕ УПРАВЛІННЯ</t>
  </si>
  <si>
    <t xml:space="preserve">   </t>
  </si>
  <si>
    <t>Найменування платежів</t>
  </si>
  <si>
    <t>% виконання</t>
  </si>
  <si>
    <t>Всього доходів</t>
  </si>
  <si>
    <t>Адміністративні штрафи та інші санкції</t>
  </si>
  <si>
    <t>Відхилення             + -</t>
  </si>
  <si>
    <t>тис.грн.</t>
  </si>
  <si>
    <t>УКРАЇНА</t>
  </si>
  <si>
    <t>виконання доходної частини бюджету району</t>
  </si>
  <si>
    <t>Фактичне надходження</t>
  </si>
  <si>
    <t>Податок на прибуток підприємств </t>
  </si>
  <si>
    <t>Плата за землю </t>
  </si>
  <si>
    <t>Інші надходження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</si>
  <si>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</si>
  <si>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Аналіз</t>
  </si>
  <si>
    <t xml:space="preserve">ЧЕРНІГІВСЬКА РАЙОННА ДЕРЖАВНА АДМІНІСТРАЦІЯ
 ЧЕРНІГІВСЬКОЇ ОБЛАСТІ
</t>
  </si>
  <si>
    <t>_______________________№______________</t>
  </si>
  <si>
    <t>На № ____________від ______________</t>
  </si>
  <si>
    <t>Частина чистого прибутку (доходу) комунальних унітарних підприємств та їх об`єднань, що вилучається до бюджету</t>
  </si>
  <si>
    <t>Шевченка, 48, м. Чернігів, 14027, тел./факс 675-481, e-mail: chadm_finupchrda@cg.gov.ua, ЄДРПОУ 02318679</t>
  </si>
  <si>
    <t xml:space="preserve">Акцизний податок </t>
  </si>
  <si>
    <t>Податок на майно відмінне від земельної ділянки</t>
  </si>
  <si>
    <t>Місцеві податки і збори, в т.ч.</t>
  </si>
  <si>
    <t>Туристичний збір</t>
  </si>
  <si>
    <t>Збір за провадження деяких видів підприємницької діяльності</t>
  </si>
  <si>
    <t>Єдиний податок</t>
  </si>
  <si>
    <t>в т.ч. єдиний податок з сільськогосподарських товаровиробників</t>
  </si>
  <si>
    <t>Рентна плата за користування надрами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</si>
  <si>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</si>
  <si>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адміністративних послуг</t>
  </si>
  <si>
    <t xml:space="preserve">Уточнені бюджетні призначення </t>
  </si>
  <si>
    <t>Плата за розміщення тимчасово вільних коштів місцевих бюджетів </t>
  </si>
  <si>
    <t>Податок та збір на доходи фізичних осіб (60%)</t>
  </si>
  <si>
    <t>Рентна плата за спеціальне використання лісових ресурсів</t>
  </si>
  <si>
    <t xml:space="preserve">Транспортний податок </t>
  </si>
  <si>
    <t>240600, 221300,210800-210811, 220900</t>
  </si>
  <si>
    <t>за січень - грудень 2017 року</t>
  </si>
  <si>
    <t>на січень - грудень 2017 року</t>
  </si>
  <si>
    <t>Державне мито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</si>
</sst>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%"/>
    <numFmt numFmtId="182" formatCode="0.000"/>
  </numFmts>
  <fonts count="3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9"/>
      <name val="Arial Cyr"/>
      <family val="2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9">
    <xf numFmtId="0" fontId="0" fillId="0" borderId="0" xfId="0" applyAlignment="1">
      <alignment/>
    </xf>
    <xf numFmtId="180" fontId="1" fillId="0" borderId="1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vertical="top"/>
    </xf>
    <xf numFmtId="2" fontId="11" fillId="0" borderId="10" xfId="0" applyNumberFormat="1" applyFont="1" applyFill="1" applyBorder="1" applyAlignment="1" applyProtection="1">
      <alignment horizontal="center" vertical="top"/>
      <protection/>
    </xf>
    <xf numFmtId="180" fontId="11" fillId="0" borderId="10" xfId="0" applyNumberFormat="1" applyFont="1" applyFill="1" applyBorder="1" applyAlignment="1">
      <alignment horizontal="center" vertical="top"/>
    </xf>
    <xf numFmtId="180" fontId="1" fillId="0" borderId="0" xfId="0" applyNumberFormat="1" applyFont="1" applyFill="1" applyBorder="1" applyAlignment="1" applyProtection="1">
      <alignment horizontal="center" vertical="top"/>
      <protection/>
    </xf>
    <xf numFmtId="180" fontId="1" fillId="0" borderId="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180" fontId="1" fillId="0" borderId="0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180" fontId="12" fillId="0" borderId="10" xfId="0" applyNumberFormat="1" applyFont="1" applyFill="1" applyBorder="1" applyAlignment="1">
      <alignment horizontal="center" vertical="top"/>
    </xf>
    <xf numFmtId="180" fontId="11" fillId="0" borderId="10" xfId="0" applyNumberFormat="1" applyFont="1" applyFill="1" applyBorder="1" applyAlignment="1">
      <alignment horizontal="center" vertical="top" wrapText="1"/>
    </xf>
    <xf numFmtId="180" fontId="1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0</xdr:row>
      <xdr:rowOff>114300</xdr:rowOff>
    </xdr:from>
    <xdr:to>
      <xdr:col>2</xdr:col>
      <xdr:colOff>971550</xdr:colOff>
      <xdr:row>4</xdr:row>
      <xdr:rowOff>104775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143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="70" zoomScaleSheetLayoutView="70" zoomScalePageLayoutView="0" workbookViewId="0" topLeftCell="B1">
      <selection activeCell="B1" sqref="B1"/>
    </sheetView>
  </sheetViews>
  <sheetFormatPr defaultColWidth="9.00390625" defaultRowHeight="12.75"/>
  <cols>
    <col min="1" max="1" width="34.625" style="7" hidden="1" customWidth="1"/>
    <col min="2" max="2" width="52.375" style="7" customWidth="1"/>
    <col min="3" max="3" width="21.75390625" style="7" customWidth="1"/>
    <col min="4" max="4" width="23.375" style="7" customWidth="1"/>
    <col min="5" max="6" width="14.125" style="7" customWidth="1"/>
    <col min="7" max="16384" width="9.125" style="7" customWidth="1"/>
  </cols>
  <sheetData>
    <row r="1" spans="1:6" s="11" customFormat="1" ht="12.75">
      <c r="A1" s="10" t="s">
        <v>0</v>
      </c>
      <c r="B1" s="2"/>
      <c r="C1" s="2"/>
      <c r="D1" s="2"/>
      <c r="E1" s="2"/>
      <c r="F1" s="2"/>
    </row>
    <row r="2" spans="2:6" s="11" customFormat="1" ht="12.75">
      <c r="B2" s="2"/>
      <c r="C2" s="2"/>
      <c r="D2" s="2"/>
      <c r="E2" s="2"/>
      <c r="F2" s="2"/>
    </row>
    <row r="3" spans="2:6" s="11" customFormat="1" ht="12.75">
      <c r="B3" s="2"/>
      <c r="C3" s="2"/>
      <c r="D3" s="2"/>
      <c r="E3" s="2"/>
      <c r="F3" s="2"/>
    </row>
    <row r="4" spans="2:6" s="11" customFormat="1" ht="12.75">
      <c r="B4" s="2"/>
      <c r="C4" s="2"/>
      <c r="D4" s="2"/>
      <c r="E4" s="2"/>
      <c r="F4" s="2"/>
    </row>
    <row r="5" spans="2:6" s="11" customFormat="1" ht="12.75" customHeight="1">
      <c r="B5" s="2"/>
      <c r="C5" s="2"/>
      <c r="D5" s="2"/>
      <c r="E5" s="2"/>
      <c r="F5" s="2"/>
    </row>
    <row r="6" spans="1:6" s="12" customFormat="1" ht="19.5" customHeight="1">
      <c r="A6" s="11"/>
      <c r="B6" s="39" t="s">
        <v>9</v>
      </c>
      <c r="C6" s="39"/>
      <c r="D6" s="39"/>
      <c r="E6" s="39"/>
      <c r="F6" s="39"/>
    </row>
    <row r="7" spans="2:6" s="12" customFormat="1" ht="11.25" customHeight="1">
      <c r="B7" s="3"/>
      <c r="C7" s="3"/>
      <c r="D7" s="3"/>
      <c r="E7" s="3"/>
      <c r="F7" s="3"/>
    </row>
    <row r="8" spans="1:6" s="13" customFormat="1" ht="18.75" customHeight="1">
      <c r="A8" s="12"/>
      <c r="B8" s="40" t="s">
        <v>17</v>
      </c>
      <c r="C8" s="41"/>
      <c r="D8" s="41"/>
      <c r="E8" s="41"/>
      <c r="F8" s="41"/>
    </row>
    <row r="9" spans="1:6" s="12" customFormat="1" ht="19.5" customHeight="1">
      <c r="A9" s="13"/>
      <c r="B9" s="39" t="s">
        <v>1</v>
      </c>
      <c r="C9" s="39"/>
      <c r="D9" s="39"/>
      <c r="E9" s="39"/>
      <c r="F9" s="39"/>
    </row>
    <row r="10" spans="2:6" s="14" customFormat="1" ht="18.75">
      <c r="B10" s="42"/>
      <c r="C10" s="42"/>
      <c r="D10" s="42"/>
      <c r="E10" s="42"/>
      <c r="F10" s="42"/>
    </row>
    <row r="11" spans="2:6" s="15" customFormat="1" ht="15.75">
      <c r="B11" s="47" t="s">
        <v>21</v>
      </c>
      <c r="C11" s="47"/>
      <c r="D11" s="47"/>
      <c r="E11" s="47"/>
      <c r="F11" s="47"/>
    </row>
    <row r="12" spans="1:6" s="11" customFormat="1" ht="6" customHeight="1">
      <c r="A12" s="16"/>
      <c r="B12" s="2"/>
      <c r="C12" s="2"/>
      <c r="D12" s="2"/>
      <c r="E12" s="2"/>
      <c r="F12" s="2"/>
    </row>
    <row r="13" spans="2:6" s="6" customFormat="1" ht="33" customHeight="1">
      <c r="B13" s="8" t="s">
        <v>18</v>
      </c>
      <c r="C13" s="8"/>
      <c r="D13" s="48" t="s">
        <v>19</v>
      </c>
      <c r="E13" s="48"/>
      <c r="F13" s="48"/>
    </row>
    <row r="14" spans="2:5" s="4" customFormat="1" ht="8.25" customHeight="1">
      <c r="B14" s="4" t="s">
        <v>2</v>
      </c>
      <c r="E14" s="17"/>
    </row>
    <row r="15" s="4" customFormat="1" ht="15.75" customHeight="1">
      <c r="C15" s="9" t="s">
        <v>16</v>
      </c>
    </row>
    <row r="16" s="4" customFormat="1" ht="15.75" customHeight="1">
      <c r="C16" s="9" t="s">
        <v>10</v>
      </c>
    </row>
    <row r="17" spans="3:6" s="4" customFormat="1" ht="15" customHeight="1">
      <c r="C17" s="9" t="str">
        <f>D20</f>
        <v>за січень - грудень 2017 року</v>
      </c>
      <c r="F17" s="9"/>
    </row>
    <row r="18" s="4" customFormat="1" ht="15" customHeight="1">
      <c r="F18" s="9" t="s">
        <v>8</v>
      </c>
    </row>
    <row r="19" spans="2:6" s="18" customFormat="1" ht="30.75" customHeight="1">
      <c r="B19" s="43" t="s">
        <v>3</v>
      </c>
      <c r="C19" s="31" t="s">
        <v>32</v>
      </c>
      <c r="D19" s="31" t="s">
        <v>11</v>
      </c>
      <c r="E19" s="45" t="s">
        <v>4</v>
      </c>
      <c r="F19" s="43" t="s">
        <v>7</v>
      </c>
    </row>
    <row r="20" spans="2:6" s="18" customFormat="1" ht="43.5" customHeight="1">
      <c r="B20" s="44"/>
      <c r="C20" s="32" t="s">
        <v>39</v>
      </c>
      <c r="D20" s="32" t="s">
        <v>38</v>
      </c>
      <c r="E20" s="46"/>
      <c r="F20" s="44"/>
    </row>
    <row r="21" spans="1:6" s="4" customFormat="1" ht="18" customHeight="1">
      <c r="A21" s="19">
        <v>110100</v>
      </c>
      <c r="B21" s="20" t="s">
        <v>34</v>
      </c>
      <c r="C21" s="1">
        <v>43880.3</v>
      </c>
      <c r="D21" s="1">
        <v>45368.9</v>
      </c>
      <c r="E21" s="21">
        <f>IF(C21=0,"",D21/C21*100)</f>
        <v>103.39241071733784</v>
      </c>
      <c r="F21" s="1">
        <f>D21-C21</f>
        <v>1488.5999999999985</v>
      </c>
    </row>
    <row r="22" spans="1:6" s="4" customFormat="1" ht="15.75">
      <c r="A22" s="19">
        <v>110202</v>
      </c>
      <c r="B22" s="20" t="s">
        <v>12</v>
      </c>
      <c r="C22" s="1">
        <v>38.6</v>
      </c>
      <c r="D22" s="1">
        <v>39</v>
      </c>
      <c r="E22" s="21">
        <f aca="true" t="shared" si="0" ref="E22:E42">IF(C22=0,"",D22/C22*100)</f>
        <v>101.03626943005182</v>
      </c>
      <c r="F22" s="1">
        <f aca="true" t="shared" si="1" ref="F22:F43">D22-C22</f>
        <v>0.3999999999999986</v>
      </c>
    </row>
    <row r="23" spans="1:6" s="4" customFormat="1" ht="18.75" customHeight="1">
      <c r="A23" s="19">
        <v>130102</v>
      </c>
      <c r="B23" s="20" t="s">
        <v>35</v>
      </c>
      <c r="C23" s="1">
        <v>1225.1</v>
      </c>
      <c r="D23" s="1">
        <v>1240.8</v>
      </c>
      <c r="E23" s="21">
        <f t="shared" si="0"/>
        <v>101.28152803852748</v>
      </c>
      <c r="F23" s="1">
        <f t="shared" si="1"/>
        <v>15.700000000000045</v>
      </c>
    </row>
    <row r="24" spans="1:6" s="4" customFormat="1" ht="18" customHeight="1">
      <c r="A24" s="19">
        <v>130300</v>
      </c>
      <c r="B24" s="20" t="s">
        <v>29</v>
      </c>
      <c r="C24" s="1">
        <v>139.6</v>
      </c>
      <c r="D24" s="1">
        <v>141.4</v>
      </c>
      <c r="E24" s="21">
        <f t="shared" si="0"/>
        <v>101.2893982808023</v>
      </c>
      <c r="F24" s="1">
        <f t="shared" si="1"/>
        <v>1.8000000000000114</v>
      </c>
    </row>
    <row r="25" spans="1:6" s="4" customFormat="1" ht="18" customHeight="1">
      <c r="A25" s="19">
        <v>140400</v>
      </c>
      <c r="B25" s="20" t="s">
        <v>22</v>
      </c>
      <c r="C25" s="1">
        <v>5859.2</v>
      </c>
      <c r="D25" s="1">
        <v>6854.1</v>
      </c>
      <c r="E25" s="21">
        <f t="shared" si="0"/>
        <v>116.98013380666303</v>
      </c>
      <c r="F25" s="1">
        <f t="shared" si="1"/>
        <v>994.9000000000005</v>
      </c>
    </row>
    <row r="26" spans="1:6" s="4" customFormat="1" ht="18" customHeight="1">
      <c r="A26" s="19"/>
      <c r="B26" s="20" t="s">
        <v>24</v>
      </c>
      <c r="C26" s="1">
        <f>SUM(C27:C32)</f>
        <v>25141.6</v>
      </c>
      <c r="D26" s="1">
        <f>SUM(D27:D32)</f>
        <v>29223.7</v>
      </c>
      <c r="E26" s="21">
        <f t="shared" si="0"/>
        <v>116.23643682184111</v>
      </c>
      <c r="F26" s="1">
        <f t="shared" si="1"/>
        <v>4082.100000000002</v>
      </c>
    </row>
    <row r="27" spans="1:6" s="4" customFormat="1" ht="18" customHeight="1">
      <c r="A27" s="33">
        <v>180100</v>
      </c>
      <c r="B27" s="28" t="s">
        <v>23</v>
      </c>
      <c r="C27" s="36">
        <v>1035.8</v>
      </c>
      <c r="D27" s="36">
        <v>1274.5</v>
      </c>
      <c r="E27" s="21">
        <f t="shared" si="0"/>
        <v>123.04498938018924</v>
      </c>
      <c r="F27" s="1">
        <f t="shared" si="1"/>
        <v>238.70000000000005</v>
      </c>
    </row>
    <row r="28" spans="1:6" s="4" customFormat="1" ht="16.5" customHeight="1">
      <c r="A28" s="33"/>
      <c r="B28" s="28" t="s">
        <v>13</v>
      </c>
      <c r="C28" s="36">
        <v>12227.9</v>
      </c>
      <c r="D28" s="36">
        <v>13214.1</v>
      </c>
      <c r="E28" s="21">
        <f t="shared" si="0"/>
        <v>108.06516245634982</v>
      </c>
      <c r="F28" s="1">
        <f t="shared" si="1"/>
        <v>986.2000000000007</v>
      </c>
    </row>
    <row r="29" spans="1:6" s="4" customFormat="1" ht="21" customHeight="1">
      <c r="A29" s="34"/>
      <c r="B29" s="28" t="s">
        <v>36</v>
      </c>
      <c r="C29" s="36">
        <v>25</v>
      </c>
      <c r="D29" s="36">
        <v>25</v>
      </c>
      <c r="E29" s="21">
        <f t="shared" si="0"/>
        <v>100</v>
      </c>
      <c r="F29" s="1">
        <f>D29-C29</f>
        <v>0</v>
      </c>
    </row>
    <row r="30" spans="1:6" s="4" customFormat="1" ht="18" customHeight="1">
      <c r="A30" s="34"/>
      <c r="B30" s="28" t="s">
        <v>25</v>
      </c>
      <c r="C30" s="36">
        <v>56.6</v>
      </c>
      <c r="D30" s="36">
        <v>102.7</v>
      </c>
      <c r="E30" s="21">
        <f t="shared" si="0"/>
        <v>181.4487632508834</v>
      </c>
      <c r="F30" s="1">
        <f t="shared" si="1"/>
        <v>46.1</v>
      </c>
    </row>
    <row r="31" spans="1:6" s="4" customFormat="1" ht="30" customHeight="1">
      <c r="A31" s="34"/>
      <c r="B31" s="28" t="s">
        <v>26</v>
      </c>
      <c r="C31" s="36">
        <v>0</v>
      </c>
      <c r="D31" s="36">
        <v>-5.2</v>
      </c>
      <c r="E31" s="21">
        <f t="shared" si="0"/>
      </c>
      <c r="F31" s="1">
        <f t="shared" si="1"/>
        <v>-5.2</v>
      </c>
    </row>
    <row r="32" spans="1:6" s="4" customFormat="1" ht="19.5" customHeight="1">
      <c r="A32" s="34"/>
      <c r="B32" s="28" t="s">
        <v>27</v>
      </c>
      <c r="C32" s="36">
        <v>11796.3</v>
      </c>
      <c r="D32" s="36">
        <v>14612.6</v>
      </c>
      <c r="E32" s="21">
        <f t="shared" si="0"/>
        <v>123.87443520425899</v>
      </c>
      <c r="F32" s="1">
        <f t="shared" si="1"/>
        <v>2816.300000000001</v>
      </c>
    </row>
    <row r="33" spans="1:6" s="4" customFormat="1" ht="37.5" customHeight="1" hidden="1">
      <c r="A33" s="34"/>
      <c r="B33" s="30" t="s">
        <v>28</v>
      </c>
      <c r="C33" s="36"/>
      <c r="D33" s="36"/>
      <c r="E33" s="21">
        <f t="shared" si="0"/>
      </c>
      <c r="F33" s="1">
        <f t="shared" si="1"/>
        <v>0</v>
      </c>
    </row>
    <row r="34" spans="1:6" s="4" customFormat="1" ht="54" customHeight="1">
      <c r="A34" s="22">
        <v>210103</v>
      </c>
      <c r="B34" s="20" t="s">
        <v>20</v>
      </c>
      <c r="C34" s="36">
        <v>41.5</v>
      </c>
      <c r="D34" s="36">
        <v>42.2</v>
      </c>
      <c r="E34" s="21">
        <f>IF(C34=0,"",D34/C34*100)</f>
        <v>101.68674698795182</v>
      </c>
      <c r="F34" s="1">
        <f t="shared" si="1"/>
        <v>0.7000000000000028</v>
      </c>
    </row>
    <row r="35" spans="1:6" s="4" customFormat="1" ht="23.25" customHeight="1">
      <c r="A35" s="22">
        <v>210811</v>
      </c>
      <c r="B35" s="20" t="s">
        <v>6</v>
      </c>
      <c r="C35" s="1">
        <v>8.9</v>
      </c>
      <c r="D35" s="1">
        <v>18.2</v>
      </c>
      <c r="E35" s="21">
        <f t="shared" si="0"/>
        <v>204.49438202247188</v>
      </c>
      <c r="F35" s="1">
        <f t="shared" si="1"/>
        <v>9.299999999999999</v>
      </c>
    </row>
    <row r="36" spans="1:6" s="4" customFormat="1" ht="31.5">
      <c r="A36" s="22">
        <v>210500</v>
      </c>
      <c r="B36" s="20" t="s">
        <v>33</v>
      </c>
      <c r="C36" s="1">
        <v>260.9</v>
      </c>
      <c r="D36" s="1">
        <v>484</v>
      </c>
      <c r="E36" s="21">
        <f t="shared" si="0"/>
        <v>185.511690302798</v>
      </c>
      <c r="F36" s="1">
        <f t="shared" si="1"/>
        <v>223.10000000000002</v>
      </c>
    </row>
    <row r="37" spans="1:6" s="4" customFormat="1" ht="23.25" customHeight="1">
      <c r="A37" s="22">
        <v>220100</v>
      </c>
      <c r="B37" s="20" t="s">
        <v>31</v>
      </c>
      <c r="C37" s="1">
        <v>1813.6</v>
      </c>
      <c r="D37" s="1">
        <v>1860.8</v>
      </c>
      <c r="E37" s="21">
        <f t="shared" si="0"/>
        <v>102.60255844728717</v>
      </c>
      <c r="F37" s="1">
        <f t="shared" si="1"/>
        <v>47.200000000000045</v>
      </c>
    </row>
    <row r="38" spans="1:6" s="4" customFormat="1" ht="49.5" customHeight="1">
      <c r="A38" s="22">
        <v>220804</v>
      </c>
      <c r="B38" s="20" t="s">
        <v>30</v>
      </c>
      <c r="C38" s="1">
        <v>82</v>
      </c>
      <c r="D38" s="1">
        <v>99.7</v>
      </c>
      <c r="E38" s="21">
        <f t="shared" si="0"/>
        <v>121.58536585365853</v>
      </c>
      <c r="F38" s="1">
        <f t="shared" si="1"/>
        <v>17.700000000000003</v>
      </c>
    </row>
    <row r="39" spans="1:6" s="4" customFormat="1" ht="25.5" customHeight="1">
      <c r="A39" s="22"/>
      <c r="B39" s="20" t="s">
        <v>40</v>
      </c>
      <c r="C39" s="1">
        <v>75.5</v>
      </c>
      <c r="D39" s="1">
        <v>3.7</v>
      </c>
      <c r="E39" s="21">
        <f t="shared" si="0"/>
        <v>4.900662251655629</v>
      </c>
      <c r="F39" s="1">
        <f t="shared" si="1"/>
        <v>-71.8</v>
      </c>
    </row>
    <row r="40" spans="1:9" s="4" customFormat="1" ht="28.5" customHeight="1">
      <c r="A40" s="35" t="s">
        <v>37</v>
      </c>
      <c r="B40" s="20" t="s">
        <v>14</v>
      </c>
      <c r="C40" s="1">
        <f>1088-75.5</f>
        <v>1012.5</v>
      </c>
      <c r="D40" s="1">
        <f>1061.1-3.7</f>
        <v>1057.3999999999999</v>
      </c>
      <c r="E40" s="21">
        <f>IF(C40=0,"",D40/C40*100)</f>
        <v>104.43456790123456</v>
      </c>
      <c r="F40" s="1">
        <f t="shared" si="1"/>
        <v>44.899999999999864</v>
      </c>
      <c r="I40" s="29"/>
    </row>
    <row r="41" spans="1:6" s="4" customFormat="1" ht="12.75" customHeight="1" hidden="1">
      <c r="A41" s="22">
        <v>310102</v>
      </c>
      <c r="B41" s="20" t="s">
        <v>15</v>
      </c>
      <c r="C41" s="1">
        <v>0</v>
      </c>
      <c r="D41" s="1">
        <v>0</v>
      </c>
      <c r="E41" s="21">
        <f t="shared" si="0"/>
      </c>
      <c r="F41" s="1">
        <f t="shared" si="1"/>
        <v>0</v>
      </c>
    </row>
    <row r="42" spans="1:6" s="4" customFormat="1" ht="24" customHeight="1" hidden="1">
      <c r="A42" s="22">
        <v>310102</v>
      </c>
      <c r="B42" s="20" t="s">
        <v>15</v>
      </c>
      <c r="C42" s="1">
        <v>0</v>
      </c>
      <c r="D42" s="1">
        <v>0</v>
      </c>
      <c r="E42" s="21">
        <f t="shared" si="0"/>
      </c>
      <c r="F42" s="1">
        <f t="shared" si="1"/>
        <v>0</v>
      </c>
    </row>
    <row r="43" spans="1:6" s="4" customFormat="1" ht="27" customHeight="1">
      <c r="A43" s="22"/>
      <c r="B43" s="23" t="s">
        <v>5</v>
      </c>
      <c r="C43" s="37">
        <f>SUM(C34:C42,C21:C26)</f>
        <v>79579.29999999999</v>
      </c>
      <c r="D43" s="37">
        <f>SUM(D34:D42,D21:D26)</f>
        <v>86433.90000000001</v>
      </c>
      <c r="E43" s="24">
        <f>IF(C43=0,"",D43/C43*100)</f>
        <v>108.61354648759165</v>
      </c>
      <c r="F43" s="25">
        <f t="shared" si="1"/>
        <v>6854.60000000002</v>
      </c>
    </row>
    <row r="44" spans="3:6" s="17" customFormat="1" ht="15.75" customHeight="1">
      <c r="C44" s="38"/>
      <c r="D44" s="38"/>
      <c r="E44" s="26"/>
      <c r="F44" s="27"/>
    </row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  <row r="141" s="6" customFormat="1" ht="15"/>
    <row r="142" s="6" customFormat="1" ht="15"/>
    <row r="143" s="6" customFormat="1" ht="15"/>
    <row r="144" s="6" customFormat="1" ht="15"/>
    <row r="145" s="6" customFormat="1" ht="15"/>
    <row r="146" s="6" customFormat="1" ht="15"/>
    <row r="147" s="6" customFormat="1" ht="15"/>
    <row r="148" s="6" customFormat="1" ht="15"/>
    <row r="149" s="6" customFormat="1" ht="15"/>
    <row r="150" s="6" customFormat="1" ht="15"/>
    <row r="151" s="6" customFormat="1" ht="15"/>
    <row r="152" s="6" customFormat="1" ht="15"/>
    <row r="153" s="6" customFormat="1" ht="15"/>
    <row r="154" s="6" customFormat="1" ht="15"/>
    <row r="155" s="6" customFormat="1" ht="15"/>
    <row r="156" s="6" customFormat="1" ht="15"/>
    <row r="157" s="6" customFormat="1" ht="15"/>
    <row r="158" s="6" customFormat="1" ht="15"/>
    <row r="159" s="6" customFormat="1" ht="15"/>
    <row r="160" s="6" customFormat="1" ht="15"/>
    <row r="161" s="6" customFormat="1" ht="15"/>
    <row r="162" s="6" customFormat="1" ht="15"/>
    <row r="163" s="6" customFormat="1" ht="15"/>
    <row r="164" s="6" customFormat="1" ht="15"/>
    <row r="165" s="6" customFormat="1" ht="15"/>
    <row r="166" s="6" customFormat="1" ht="15"/>
    <row r="167" s="6" customFormat="1" ht="15"/>
    <row r="168" s="6" customFormat="1" ht="15"/>
    <row r="169" s="6" customFormat="1" ht="15"/>
    <row r="170" s="6" customFormat="1" ht="15"/>
    <row r="171" s="6" customFormat="1" ht="15"/>
    <row r="172" s="6" customFormat="1" ht="15"/>
    <row r="173" s="6" customFormat="1" ht="15"/>
    <row r="174" s="6" customFormat="1" ht="15"/>
    <row r="175" s="6" customFormat="1" ht="15"/>
    <row r="176" s="6" customFormat="1" ht="15"/>
    <row r="177" s="6" customFormat="1" ht="15"/>
    <row r="178" s="6" customFormat="1" ht="15"/>
    <row r="179" s="6" customFormat="1" ht="15"/>
    <row r="180" s="6" customFormat="1" ht="15"/>
    <row r="181" s="6" customFormat="1" ht="15"/>
    <row r="182" s="6" customFormat="1" ht="15"/>
    <row r="183" s="6" customFormat="1" ht="15"/>
    <row r="184" s="6" customFormat="1" ht="15"/>
    <row r="185" s="6" customFormat="1" ht="15"/>
    <row r="186" s="6" customFormat="1" ht="15"/>
    <row r="187" s="6" customFormat="1" ht="15"/>
    <row r="188" s="6" customFormat="1" ht="15"/>
    <row r="189" s="6" customFormat="1" ht="15"/>
    <row r="190" s="6" customFormat="1" ht="15"/>
    <row r="191" s="6" customFormat="1" ht="15"/>
    <row r="192" s="6" customFormat="1" ht="15"/>
    <row r="193" s="6" customFormat="1" ht="15"/>
    <row r="194" s="6" customFormat="1" ht="15"/>
    <row r="195" s="6" customFormat="1" ht="15"/>
    <row r="196" s="6" customFormat="1" ht="15"/>
    <row r="197" s="6" customFormat="1" ht="15"/>
    <row r="198" s="6" customFormat="1" ht="15"/>
    <row r="199" s="6" customFormat="1" ht="15"/>
    <row r="200" s="6" customFormat="1" ht="15"/>
    <row r="201" s="6" customFormat="1" ht="15"/>
    <row r="202" s="6" customFormat="1" ht="15"/>
    <row r="203" s="6" customFormat="1" ht="15"/>
    <row r="204" s="6" customFormat="1" ht="15"/>
    <row r="205" s="6" customFormat="1" ht="15"/>
    <row r="206" s="6" customFormat="1" ht="15"/>
    <row r="207" s="6" customFormat="1" ht="15"/>
    <row r="208" s="6" customFormat="1" ht="15"/>
    <row r="209" s="6" customFormat="1" ht="15"/>
    <row r="210" s="6" customFormat="1" ht="15"/>
    <row r="211" s="6" customFormat="1" ht="15"/>
    <row r="212" s="6" customFormat="1" ht="15"/>
    <row r="213" s="6" customFormat="1" ht="15"/>
    <row r="214" s="6" customFormat="1" ht="15"/>
    <row r="215" s="6" customFormat="1" ht="15"/>
    <row r="216" s="6" customFormat="1" ht="15"/>
    <row r="217" s="6" customFormat="1" ht="15"/>
    <row r="218" s="6" customFormat="1" ht="15"/>
    <row r="219" s="6" customFormat="1" ht="15"/>
    <row r="220" s="6" customFormat="1" ht="15"/>
    <row r="221" s="6" customFormat="1" ht="15"/>
    <row r="222" s="6" customFormat="1" ht="15"/>
    <row r="223" s="6" customFormat="1" ht="15"/>
    <row r="224" s="6" customFormat="1" ht="15"/>
    <row r="225" s="6" customFormat="1" ht="15"/>
    <row r="226" s="6" customFormat="1" ht="15"/>
    <row r="227" s="6" customFormat="1" ht="15"/>
    <row r="228" s="6" customFormat="1" ht="15"/>
    <row r="229" s="6" customFormat="1" ht="15"/>
    <row r="230" s="6" customFormat="1" ht="15"/>
    <row r="231" s="6" customFormat="1" ht="15"/>
    <row r="232" s="6" customFormat="1" ht="15"/>
    <row r="233" s="6" customFormat="1" ht="15"/>
    <row r="234" s="6" customFormat="1" ht="15"/>
    <row r="235" s="6" customFormat="1" ht="15"/>
    <row r="236" s="6" customFormat="1" ht="15"/>
    <row r="237" s="6" customFormat="1" ht="15"/>
    <row r="238" s="6" customFormat="1" ht="15"/>
    <row r="239" s="6" customFormat="1" ht="15"/>
  </sheetData>
  <sheetProtection/>
  <mergeCells count="9">
    <mergeCell ref="B19:B20"/>
    <mergeCell ref="E19:E20"/>
    <mergeCell ref="F19:F20"/>
    <mergeCell ref="B11:F11"/>
    <mergeCell ref="D13:F13"/>
    <mergeCell ref="B6:F6"/>
    <mergeCell ref="B8:F8"/>
    <mergeCell ref="B9:F9"/>
    <mergeCell ref="B10:F10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u252114</cp:lastModifiedBy>
  <cp:lastPrinted>2017-10-05T08:02:57Z</cp:lastPrinted>
  <dcterms:created xsi:type="dcterms:W3CDTF">2003-06-12T05:22:25Z</dcterms:created>
  <dcterms:modified xsi:type="dcterms:W3CDTF">2018-02-12T09:06:08Z</dcterms:modified>
  <cp:category/>
  <cp:version/>
  <cp:contentType/>
  <cp:contentStatus/>
</cp:coreProperties>
</file>